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<sst xmlns="http://schemas.openxmlformats.org/spreadsheetml/2006/main" count="106" uniqueCount="87">
  <si>
    <t xml:space="preserve">Obra</t>
  </si>
  <si>
    <t xml:space="preserve">Bancos</t>
  </si>
  <si>
    <t xml:space="preserve">B.D.I.</t>
  </si>
  <si>
    <t xml:space="preserve">Encargos Sociais</t>
  </si>
  <si>
    <t xml:space="preserve"> REGISTRO DE PREÇO -  CERCAS - 2025</t>
  </si>
  <si>
    <t xml:space="preserve">SINAPI - 04/2025 - Rio Grande do Sul
</t>
  </si>
  <si>
    <t xml:space="preserve">22,36%</t>
  </si>
  <si>
    <t xml:space="preserve">Não Desonerado: embutido nos preços unitário dos insumos de mão de obra, de acordo com as bases.</t>
  </si>
  <si>
    <t xml:space="preserve">Planilha Orçamentária Sintética Com Valor do Material e da Mão de Obra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</si>
  <si>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</si>
  <si>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</si>
  <si>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</si>
  <si>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</si>
  <si>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</si>
  <si>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</si>
  <si>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</si>
  <si>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Valor Unit com BDI</t>
  </si>
  <si>
    <t xml:space="preserve">Total</t>
  </si>
  <si>
    <t xml:space="preserve">Peso (%)</t>
  </si>
  <si>
    <t xml:space="preserve">M. O.</t>
  </si>
  <si>
    <t xml:space="preserve">MAT.</t>
  </si>
  <si>
    <t xml:space="preserve"> 1 </t>
  </si>
  <si>
    <t xml:space="preserve">CERCA</t>
  </si>
  <si>
    <t xml:space="preserve"> 1.1 </t>
  </si>
  <si>
    <t xml:space="preserve"> MANUT.0712 </t>
  </si>
  <si>
    <t xml:space="preserve">Próprio</t>
  </si>
  <si>
    <t xml:space="preserve">REFERÊNCIA SINAPI (101203) - CERCA COM MOURÕES DE MADEIRA ROLIÇA FARQUEJADA DIÂMETRO 20 CM (COMPRIMENTO 2,40 M, ESPAÇAMENTO DE 10 M, ALTURA LIVRE DE 1,6 M, CRAVADOS 0,8 M) E TRAMA DE MADEIRA 6 CM X 5 CM (COMPRIMENTO 1,40 M, ESPAÇAMENTO DE 2 M, ALTURA LIVRE 1,40 M) COM 5 FIOS DE ARAME DE AÇO OVALADO 15X17 (CARGA DE IMPACTO MÍNIMA DE 700 KGF) - FORNECIMENTO E INSTALAÇÃO 2. AF_05/2020</t>
  </si>
  <si>
    <t xml:space="preserve">M</t>
  </si>
  <si>
    <t xml:space="preserve"> 1.2 </t>
  </si>
  <si>
    <t xml:space="preserve"> MANUT.0710 </t>
  </si>
  <si>
    <t xml:space="preserve">REFERÊNCIA SINAPI (101203) - CERCA COM MOURÕES DE MADEIRA ROLIÇA FARQUEJADA DIÂMETRO 20 CM (COMPRIMENTO 2,40 M, ESPAÇAMENTO DE 10 M, ALTURA LIVRE DE 1,6 M, CRAVADOS 0,8 M) E TRAMA DE MADEIRA 6 CM X 5 CM (COMPRIMENTO 1,40 M, ESPAÇAMENTO DE 2 M, ALTURA LIVRE 1,40 M) COM 7 FIOS DE ARAME DE AÇO OVALADO 15X17 (CARGA DE IMPACTO MÍNIMA DE 700 KGF), 5 BALANCINS DE 1,20 M DE 3,4 MM DIÂMETRO ENTRE TRAMAS  - FORNECIMENTO E INSTALAÇÃO. AF_05/2020</t>
  </si>
  <si>
    <t xml:space="preserve"> 1.3 </t>
  </si>
  <si>
    <t xml:space="preserve"> MANUT.0711 </t>
  </si>
  <si>
    <t xml:space="preserve">REFERÊNCIA SINAPI (101203) - PORTEIRA DE 4 M EM TRAMA DE MADEIRA 6 CM X 5 CM (COMPRIMENTO 1,40 M, ESPAÇAMENTO DE 1 M, ALTURA LIVRE 1,40 M) COM 7 FIOS DE ARAME DE AÇO OVALADO 17X15 (CARGA DE IMPACTO MÍNIMA DE 700 KGF) - FORNECIMENTO E INSTALAÇÃO. AF_05/2020</t>
  </si>
  <si>
    <t xml:space="preserve">Un</t>
  </si>
  <si>
    <t xml:space="preserve"> 1.4 </t>
  </si>
  <si>
    <t xml:space="preserve"> PRAC004 </t>
  </si>
  <si>
    <t xml:space="preserve">REFERÊNCIA SINAPI (101203) - PORTEIRA DE 4 M EM TRAMA DE MADEIRA 6 CM X 5 CM (COMPRIMENTO 1,40 M, ESPAÇAMENTO DE 1 M, ALTURA LIVRE 1,40 M) COM 5FIOS DE ARAME DE AÇO OVALADO 17X15 (CARGA DE IMPACTO MÍNIMA DE 700 KGF) - FORNECIMENTO E INSTALAÇÃO. AF_05/2020</t>
  </si>
  <si>
    <t xml:space="preserve"> 1.5 </t>
  </si>
  <si>
    <t xml:space="preserve"> MULTIUSO04 </t>
  </si>
  <si>
    <t xml:space="preserve">REFERÊNCIA SINAPI (101203) - PORTEIRA DE 4 M EM TRAMA DE MADEIRA 6 CM X 5 CM (COMPRIMENTO 1,40 M, ESPAÇAMENTO DE 1 M, ALTURA LIVRE 1,40 M) COM 7 FIOS DE ARAME DE AÇO OVALADO 17X15 (CARGA DE IMPACTO MÍNIMA DE 700 KGF) , COM SISTEMA DUPLO DE FECHAMENTO COLCHETE E CAMBÃO- FORNECIMENTO E INSTALAÇÃO. AF_05/2020</t>
  </si>
  <si>
    <t xml:space="preserve"> 1.6 </t>
  </si>
  <si>
    <t xml:space="preserve"> MULTIUSO03 </t>
  </si>
  <si>
    <t xml:space="preserve">REFERÊNCIA SINAPI (101203) - PORTEIRA DE 4 M EM TRAMA DE MADEIRA 6 CM X 5 CM (COMPRIMENTO 1,40 M, ESPAÇAMENTO DE 1 M, ALTURA LIVRE 1,40 M) COM 5FIOS DE ARAME DE AÇO OVALADO 17X15 (CARGA DE IMPACTO MÍNIMA DE 700 KGF) , COM SISTEMA DUPLO FECHAMENTO COLCHETE E CAMBÃO - FORNECIMENTO E INSTALAÇÃO. AF_05/2020</t>
  </si>
  <si>
    <t xml:space="preserve"> 1.7 </t>
  </si>
  <si>
    <t xml:space="preserve"> MANUT.0709 </t>
  </si>
  <si>
    <t xml:space="preserve">REFERÊNCIA SINAPI (101203) - ESTRONCA COM DOIS MOURÕES DE MADEIRA ROLIÇA FARQUEJADA DIÂMETRO 20 CM (COMPRIMENTO 2,40 M, ESPAÇAMENTO DE 1,40 M, ALTURA LIVRE DE 1,6 M, CRAVADOS 0,8 M), E UMA ESCORA DE MADEIRA SEÇÃO 10 CM X 10 CM (COMPRIMENTO 1,40 M) DE ALTURA 1,10 M DO SOLO.  NA PARTE SUPERIOR, O RABICHO SERÁ FEITO COM ARAME ZINCADO TRANÇADO BWG 18 E AMARRADO NA PARTE SUPERIOR DO PALANQUE MESTRE ATÉ O MORTO DE CERNE DE 1,10 M (D = 20 CM) E ENTERRADO A UMA PROFUNDIDADE DE 0,80 M. O RABICHO MAIOR DO SEGUNDO PALANQUE SERÁ DO MESMO MATERIAL - FORNECIMENTO E INSTALAÇÃO. AF_05/2020</t>
  </si>
  <si>
    <t xml:space="preserve"> 1.8 </t>
  </si>
  <si>
    <t xml:space="preserve"> MANUT.0713 </t>
  </si>
  <si>
    <t xml:space="preserve">REFERÊNCIA SINAPI (101203) - ESTRONCA DE CANTO COMPOSTO POR 3 MOURÕES DE MADEIRA ROLIÇA FARQUEJADA DIÂMETRO 20 CM (COMPRIMENTO 2,40 M, ESPAÇAMENTO DE 1,40 M, ALTURA LIVRE DE 1,6 M, CRAVADOS 0,8 M), E DUAS ESCORAS DE MADEIRA SEÇÃO 10 CM X 10 CM (COMPRIMENTO 1,40 M) DE ALTURA 1,10 M DO SOLO. NA PARTE SUPERIOR, O RABICHO SERÁ FEITO COM ARAME ZINCADO TRANÇADO BWG 18 E AMARRADO NA PARTE SUPERIOR DO PALANQUE MESTRE ATÉ O MORTO DE CERNE DE 1,10 M (D = 20 CM) E ENTERRADO A UMA PROFUNDIDADE DE 0,80 M. O RABICHO MAIOR DO SEGUNDO PALANQUE SERÁ DO MESMO MATERIAL - FORNECIMENTO E INSTALAÇÃO. AF_05/2020</t>
  </si>
  <si>
    <t xml:space="preserve"> 1.9 </t>
  </si>
  <si>
    <t xml:space="preserve"> MANUT.0714 </t>
  </si>
  <si>
    <t xml:space="preserve">REFERÊNCIA AGETOP 40804 - Serviço de remoção completa de cercas já instaladas, com retirada e transporte de todos os materiais, bem como o fechamento dos buracos dos palanques e limpeza dos locais.</t>
  </si>
  <si>
    <t xml:space="preserve">Totais -&gt;</t>
  </si>
  <si>
    <t xml:space="preserve">432.360,45</t>
  </si>
  <si>
    <t xml:space="preserve">1.060.490,45</t>
  </si>
  <si>
    <t xml:space="preserve">1.492.850,90</t>
  </si>
  <si>
    <t xml:space="preserve">Total sem BDI</t>
  </si>
  <si>
    <t xml:space="preserve">Total do BDI</t>
  </si>
  <si>
    <t xml:space="preserve">Total Geral</t>
  </si>
  <si>
    <t xml:space="preserve">_______________________________________________________________
Universidade Federal de Santa Maria -RS
Engenheiro Civil</t>
  </si>
  <si>
    <t xml:space="preserve">COMPOSIÇÃO DA TAXA DE BENEFÍCIOS E DESPESAS INDIRETAS  (NÃO DESONERADO) </t>
  </si>
  <si>
    <t xml:space="preserve">ITEM</t>
  </si>
  <si>
    <t xml:space="preserve">DESCRIÇÃO </t>
  </si>
  <si>
    <t xml:space="preserve">SIGLA</t>
  </si>
  <si>
    <t xml:space="preserve">TAXA %</t>
  </si>
  <si>
    <t xml:space="preserve">DESPESAS INDIRETAS</t>
  </si>
  <si>
    <t xml:space="preserve">Administração Central </t>
  </si>
  <si>
    <t xml:space="preserve">AC</t>
  </si>
  <si>
    <t xml:space="preserve">Seguro + Garantia </t>
  </si>
  <si>
    <t xml:space="preserve">S + G</t>
  </si>
  <si>
    <t xml:space="preserve">Riscos</t>
  </si>
  <si>
    <t xml:space="preserve">R</t>
  </si>
  <si>
    <t xml:space="preserve">Despesas Financeiras       </t>
  </si>
  <si>
    <t xml:space="preserve">DF</t>
  </si>
  <si>
    <t xml:space="preserve">LUCRO</t>
  </si>
  <si>
    <t xml:space="preserve">Lucro bruto</t>
  </si>
  <si>
    <t xml:space="preserve">L</t>
  </si>
  <si>
    <t xml:space="preserve">TRIBUTOS</t>
  </si>
  <si>
    <t xml:space="preserve">COFINS</t>
  </si>
  <si>
    <t xml:space="preserve">I</t>
  </si>
  <si>
    <t xml:space="preserve">PIS</t>
  </si>
  <si>
    <t xml:space="preserve">ISS</t>
  </si>
  <si>
    <t xml:space="preserve">CPRB</t>
  </si>
  <si>
    <t xml:space="preserve">TOTAL</t>
  </si>
  <si>
    <t xml:space="preserve">BDI  = (1+(AC+S+G+R))*(1+DF)*(1+L)/(1-I))-1 = 22,36%</t>
  </si>
  <si>
    <t xml:space="preserve">Para devidos fins , conforme legislação tributária municipal, no ISS, a base de cálculo deste tipo de obra corresponde à 60%, com a respectiva alíquota de 3,5%.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</si>
</sst>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#,##0.00\ %"/>
    <numFmt numFmtId="167" formatCode="0%"/>
    <numFmt numFmtId="168" formatCode="0.00%"/>
    <numFmt numFmtId="169" formatCode="@"/>
  </numFmts>
  <fonts count="1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  <font>
      <b val="true"/>
      <sz val="10"/>
      <name val="Arial Narrow"/>
      <family val="2"/>
    </font>
    <font>
      <b val="true"/>
      <sz val="8"/>
      <name val="Arial Narrow"/>
      <family val="2"/>
    </font>
    <font>
      <sz val="11"/>
      <name val="Arial"/>
      <family val="1"/>
    </font>
    <font>
      <sz val="10"/>
      <name val="Arial Narrow"/>
      <family val="2"/>
    </font>
    <font>
      <sz val="8"/>
      <name val="Arial Narrow"/>
      <family val="2"/>
    </font>
    <font>
      <b val="true"/>
      <i val="true"/>
      <sz val="10"/>
      <name val="Arial Narrow"/>
      <family val="2"/>
    </font>
    <font>
      <b val="true"/>
      <sz val="8"/>
      <color rgb="FF000000"/>
      <name val="Calibri"/>
      <family val="2"/>
    </font>
    <font>
      <b val="true"/>
      <sz val="1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  <fill>
      <patternFill patternType="solid">
        <fgColor rgb="FFCCFFFF"/>
        <bgColor rgb="FFD8ECF6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4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4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8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6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1" fillId="0" borderId="5" xfId="19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4" fillId="0" borderId="5" xfId="19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0" fillId="2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10" fillId="2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17" fillId="2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9" fontId="17" fillId="2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8ECF6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1</xdr:col>
      <xdr:colOff>558720</xdr:colOff>
      <xdr:row>2</xdr:row>
      <xdr:rowOff>88200</xdr:rowOff>
    </xdr:to>
    <xdr:pic>
      <xdr:nvPicPr>
        <xdr:cNvPr id="0" name="" descr=""/>
        <xdr:cNvPicPr/>
      </xdr:nvPicPr>
      <xdr:blipFill>
        <a:blip r:embed="rId1"/>
        <a:stretch/>
      </xdr:blipFill>
      <xdr:spPr>
        <a:xfrm>
          <a:off x="0" y="0"/>
          <a:ext cx="1332720" cy="13327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44"/>
  <sheetViews>
    <sheetView showFormulas="false" showGridLines="true" showRowColHeaders="true" showZeros="true" rightToLeft="false" tabSelected="true" showOutlineSymbols="true" defaultGridColor="true" view="normal" topLeftCell="A19" colorId="64" zoomScale="100" zoomScaleNormal="100" zoomScalePageLayoutView="100" workbookViewId="0">
      <selection pane="topLeft" activeCell="H29" activeCellId="0" sqref="H29"/>
    </sheetView>
  </sheetViews>
  <sheetFormatPr defaultColWidth="9.47265625" defaultRowHeight="18" zeroHeight="false" outlineLevelRow="0" outlineLevelCol="0"/>
  <cols>
    <col collapsed="false" customWidth="true" hidden="false" outlineLevel="0" max="3" min="1" style="0" width="10.97"/>
    <col collapsed="false" customWidth="true" hidden="false" outlineLevel="0" max="4" min="4" style="0" width="65.81"/>
    <col collapsed="false" customWidth="true" hidden="false" outlineLevel="0" max="5" min="5" style="0" width="5.48"/>
    <col collapsed="false" customWidth="true" hidden="false" outlineLevel="0" max="14" min="6" style="0" width="10.97"/>
  </cols>
  <sheetData>
    <row r="1" customFormat="false" ht="18" hidden="false" customHeight="true" outlineLevel="0" collapsed="false">
      <c r="A1" s="1"/>
      <c r="B1" s="1"/>
      <c r="C1" s="1"/>
      <c r="D1" s="1" t="s">
        <v>0</v>
      </c>
      <c r="E1" s="2" t="s">
        <v>1</v>
      </c>
      <c r="F1" s="2"/>
      <c r="G1" s="2"/>
      <c r="H1" s="2" t="s">
        <v>2</v>
      </c>
      <c r="I1" s="2"/>
      <c r="J1" s="2"/>
      <c r="K1" s="2" t="s">
        <v>3</v>
      </c>
      <c r="L1" s="2"/>
      <c r="M1" s="2"/>
      <c r="N1" s="2"/>
    </row>
    <row r="2" customFormat="false" ht="80" hidden="false" customHeight="true" outlineLevel="0" collapsed="false">
      <c r="A2" s="3"/>
      <c r="B2" s="3"/>
      <c r="C2" s="3"/>
      <c r="D2" s="3" t="s">
        <v>4</v>
      </c>
      <c r="E2" s="4" t="s">
        <v>5</v>
      </c>
      <c r="F2" s="4"/>
      <c r="G2" s="4"/>
      <c r="H2" s="4" t="s">
        <v>6</v>
      </c>
      <c r="I2" s="4"/>
      <c r="J2" s="4"/>
      <c r="K2" s="4" t="s">
        <v>7</v>
      </c>
      <c r="L2" s="4"/>
      <c r="M2" s="4"/>
      <c r="N2" s="4"/>
    </row>
    <row r="3" customFormat="false" ht="18" hidden="false" customHeight="true" outlineLevel="0" collapsed="false">
      <c r="A3" s="5" t="s">
        <v>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customFormat="false" ht="15" hidden="false" customHeight="true" outlineLevel="0" collapsed="false">
      <c r="A4" s="6" t="s">
        <v>9</v>
      </c>
      <c r="B4" s="7" t="s">
        <v>10</v>
      </c>
      <c r="C4" s="6" t="s">
        <v>11</v>
      </c>
      <c r="D4" s="6" t="s">
        <v>12</v>
      </c>
      <c r="E4" s="8" t="s">
        <v>13</v>
      </c>
      <c r="F4" s="7" t="s">
        <v>14</v>
      </c>
      <c r="G4" s="7" t="s">
        <v>15</v>
      </c>
      <c r="H4" s="8" t="s">
        <v>16</v>
      </c>
      <c r="I4" s="8"/>
      <c r="J4" s="8"/>
      <c r="K4" s="8" t="s">
        <v>17</v>
      </c>
      <c r="L4" s="8"/>
      <c r="M4" s="8"/>
      <c r="N4" s="7" t="s">
        <v>18</v>
      </c>
    </row>
    <row r="5" customFormat="false" ht="15" hidden="false" customHeight="true" outlineLevel="0" collapsed="false">
      <c r="A5" s="6"/>
      <c r="B5" s="6"/>
      <c r="C5" s="6"/>
      <c r="D5" s="6"/>
      <c r="E5" s="6"/>
      <c r="F5" s="6"/>
      <c r="G5" s="6"/>
      <c r="H5" s="7" t="s">
        <v>19</v>
      </c>
      <c r="I5" s="7" t="s">
        <v>20</v>
      </c>
      <c r="J5" s="7" t="s">
        <v>17</v>
      </c>
      <c r="K5" s="7" t="s">
        <v>19</v>
      </c>
      <c r="L5" s="7" t="s">
        <v>20</v>
      </c>
      <c r="M5" s="7" t="s">
        <v>17</v>
      </c>
      <c r="N5" s="7"/>
    </row>
    <row r="6" customFormat="false" ht="24" hidden="false" customHeight="true" outlineLevel="0" collapsed="false">
      <c r="A6" s="9" t="s">
        <v>21</v>
      </c>
      <c r="B6" s="9"/>
      <c r="C6" s="9"/>
      <c r="D6" s="9" t="s">
        <v>22</v>
      </c>
      <c r="E6" s="9"/>
      <c r="F6" s="10"/>
      <c r="G6" s="9"/>
      <c r="H6" s="9"/>
      <c r="I6" s="9"/>
      <c r="J6" s="9"/>
      <c r="K6" s="9"/>
      <c r="L6" s="9"/>
      <c r="M6" s="11" t="n">
        <v>1492850.9</v>
      </c>
      <c r="N6" s="12" t="n">
        <v>1</v>
      </c>
    </row>
    <row r="7" customFormat="false" ht="104" hidden="false" customHeight="true" outlineLevel="0" collapsed="false">
      <c r="A7" s="13" t="s">
        <v>23</v>
      </c>
      <c r="B7" s="14" t="s">
        <v>24</v>
      </c>
      <c r="C7" s="13" t="s">
        <v>25</v>
      </c>
      <c r="D7" s="13" t="s">
        <v>26</v>
      </c>
      <c r="E7" s="15" t="s">
        <v>27</v>
      </c>
      <c r="F7" s="14" t="n">
        <v>7500</v>
      </c>
      <c r="G7" s="16" t="n">
        <v>63.21</v>
      </c>
      <c r="H7" s="16" t="n">
        <v>26.13</v>
      </c>
      <c r="I7" s="16" t="n">
        <v>51.21</v>
      </c>
      <c r="J7" s="16" t="n">
        <v>77.34</v>
      </c>
      <c r="K7" s="16" t="n">
        <v>195975</v>
      </c>
      <c r="L7" s="16" t="n">
        <v>384075</v>
      </c>
      <c r="M7" s="16" t="n">
        <v>580050</v>
      </c>
      <c r="N7" s="17" t="n">
        <v>0.3885518640877</v>
      </c>
    </row>
    <row r="8" customFormat="false" ht="117" hidden="false" customHeight="true" outlineLevel="0" collapsed="false">
      <c r="A8" s="13" t="s">
        <v>28</v>
      </c>
      <c r="B8" s="14" t="s">
        <v>29</v>
      </c>
      <c r="C8" s="13" t="s">
        <v>25</v>
      </c>
      <c r="D8" s="13" t="s">
        <v>30</v>
      </c>
      <c r="E8" s="15" t="s">
        <v>27</v>
      </c>
      <c r="F8" s="14" t="n">
        <v>8000</v>
      </c>
      <c r="G8" s="16" t="n">
        <v>78.82</v>
      </c>
      <c r="H8" s="16" t="n">
        <v>26.13</v>
      </c>
      <c r="I8" s="16" t="n">
        <v>70.31</v>
      </c>
      <c r="J8" s="16" t="n">
        <v>96.44</v>
      </c>
      <c r="K8" s="16" t="n">
        <v>209040</v>
      </c>
      <c r="L8" s="16" t="n">
        <v>562480</v>
      </c>
      <c r="M8" s="16" t="n">
        <v>771520</v>
      </c>
      <c r="N8" s="17" t="n">
        <v>0.51680981670708</v>
      </c>
    </row>
    <row r="9" customFormat="false" ht="78" hidden="false" customHeight="true" outlineLevel="0" collapsed="false">
      <c r="A9" s="13" t="s">
        <v>31</v>
      </c>
      <c r="B9" s="14" t="s">
        <v>32</v>
      </c>
      <c r="C9" s="13" t="s">
        <v>25</v>
      </c>
      <c r="D9" s="13" t="s">
        <v>33</v>
      </c>
      <c r="E9" s="15" t="s">
        <v>34</v>
      </c>
      <c r="F9" s="14" t="n">
        <v>15</v>
      </c>
      <c r="G9" s="16" t="n">
        <v>128.43</v>
      </c>
      <c r="H9" s="16" t="n">
        <v>13.29</v>
      </c>
      <c r="I9" s="16" t="n">
        <v>143.85</v>
      </c>
      <c r="J9" s="16" t="n">
        <v>157.14</v>
      </c>
      <c r="K9" s="16" t="n">
        <v>199.35</v>
      </c>
      <c r="L9" s="16" t="n">
        <v>2157.75</v>
      </c>
      <c r="M9" s="16" t="n">
        <v>2357.1</v>
      </c>
      <c r="N9" s="17" t="n">
        <v>0.00157892526306545</v>
      </c>
    </row>
    <row r="10" customFormat="false" ht="78" hidden="false" customHeight="true" outlineLevel="0" collapsed="false">
      <c r="A10" s="13" t="s">
        <v>35</v>
      </c>
      <c r="B10" s="14" t="s">
        <v>36</v>
      </c>
      <c r="C10" s="13" t="s">
        <v>25</v>
      </c>
      <c r="D10" s="13" t="s">
        <v>37</v>
      </c>
      <c r="E10" s="15" t="s">
        <v>34</v>
      </c>
      <c r="F10" s="14" t="n">
        <v>30</v>
      </c>
      <c r="G10" s="16" t="n">
        <v>122.34</v>
      </c>
      <c r="H10" s="16" t="n">
        <v>13.29</v>
      </c>
      <c r="I10" s="16" t="n">
        <v>136.4</v>
      </c>
      <c r="J10" s="16" t="n">
        <v>149.69</v>
      </c>
      <c r="K10" s="16" t="n">
        <v>398.7</v>
      </c>
      <c r="L10" s="16" t="n">
        <v>4092</v>
      </c>
      <c r="M10" s="16" t="n">
        <v>4490.7</v>
      </c>
      <c r="N10" s="17" t="n">
        <v>0.0030081369813958</v>
      </c>
    </row>
    <row r="11" customFormat="false" ht="91" hidden="false" customHeight="true" outlineLevel="0" collapsed="false">
      <c r="A11" s="13" t="s">
        <v>38</v>
      </c>
      <c r="B11" s="14" t="s">
        <v>39</v>
      </c>
      <c r="C11" s="13" t="s">
        <v>25</v>
      </c>
      <c r="D11" s="13" t="s">
        <v>40</v>
      </c>
      <c r="E11" s="15" t="s">
        <v>34</v>
      </c>
      <c r="F11" s="14" t="n">
        <v>10</v>
      </c>
      <c r="G11" s="16" t="n">
        <v>156.89</v>
      </c>
      <c r="H11" s="16" t="n">
        <v>14.28</v>
      </c>
      <c r="I11" s="16" t="n">
        <v>177.69</v>
      </c>
      <c r="J11" s="16" t="n">
        <v>191.97</v>
      </c>
      <c r="K11" s="16" t="n">
        <v>142.8</v>
      </c>
      <c r="L11" s="16" t="n">
        <v>1776.9</v>
      </c>
      <c r="M11" s="16" t="n">
        <v>1919.7</v>
      </c>
      <c r="N11" s="17" t="n">
        <v>0.00128592882249661</v>
      </c>
    </row>
    <row r="12" customFormat="false" ht="91" hidden="false" customHeight="true" outlineLevel="0" collapsed="false">
      <c r="A12" s="13" t="s">
        <v>41</v>
      </c>
      <c r="B12" s="14" t="s">
        <v>42</v>
      </c>
      <c r="C12" s="13" t="s">
        <v>25</v>
      </c>
      <c r="D12" s="13" t="s">
        <v>43</v>
      </c>
      <c r="E12" s="15" t="s">
        <v>34</v>
      </c>
      <c r="F12" s="14" t="n">
        <v>10</v>
      </c>
      <c r="G12" s="16" t="n">
        <v>156.63</v>
      </c>
      <c r="H12" s="16" t="n">
        <v>14.28</v>
      </c>
      <c r="I12" s="16" t="n">
        <v>177.37</v>
      </c>
      <c r="J12" s="16" t="n">
        <v>191.65</v>
      </c>
      <c r="K12" s="16" t="n">
        <v>142.8</v>
      </c>
      <c r="L12" s="16" t="n">
        <v>1773.7</v>
      </c>
      <c r="M12" s="16" t="n">
        <v>1916.5</v>
      </c>
      <c r="N12" s="17" t="n">
        <v>0.00128378527286282</v>
      </c>
    </row>
    <row r="13" customFormat="false" ht="156" hidden="false" customHeight="true" outlineLevel="0" collapsed="false">
      <c r="A13" s="13" t="s">
        <v>44</v>
      </c>
      <c r="B13" s="14" t="s">
        <v>45</v>
      </c>
      <c r="C13" s="13" t="s">
        <v>25</v>
      </c>
      <c r="D13" s="13" t="s">
        <v>46</v>
      </c>
      <c r="E13" s="15" t="s">
        <v>34</v>
      </c>
      <c r="F13" s="14" t="n">
        <v>90</v>
      </c>
      <c r="G13" s="16" t="n">
        <v>320.79</v>
      </c>
      <c r="H13" s="16" t="n">
        <v>51.22</v>
      </c>
      <c r="I13" s="16" t="n">
        <v>341.29</v>
      </c>
      <c r="J13" s="16" t="n">
        <v>392.51</v>
      </c>
      <c r="K13" s="16" t="n">
        <v>4609.8</v>
      </c>
      <c r="L13" s="16" t="n">
        <v>30716.1</v>
      </c>
      <c r="M13" s="16" t="n">
        <v>35325.9</v>
      </c>
      <c r="N13" s="17" t="n">
        <v>0.0236633812526087</v>
      </c>
    </row>
    <row r="14" customFormat="false" ht="156" hidden="false" customHeight="true" outlineLevel="0" collapsed="false">
      <c r="A14" s="13" t="s">
        <v>47</v>
      </c>
      <c r="B14" s="14" t="s">
        <v>48</v>
      </c>
      <c r="C14" s="13" t="s">
        <v>25</v>
      </c>
      <c r="D14" s="13" t="s">
        <v>49</v>
      </c>
      <c r="E14" s="15" t="s">
        <v>34</v>
      </c>
      <c r="F14" s="14" t="n">
        <v>100</v>
      </c>
      <c r="G14" s="16" t="n">
        <v>604.05</v>
      </c>
      <c r="H14" s="16" t="n">
        <v>76.32</v>
      </c>
      <c r="I14" s="16" t="n">
        <v>662.79</v>
      </c>
      <c r="J14" s="16" t="n">
        <v>739.11</v>
      </c>
      <c r="K14" s="16" t="n">
        <v>7632</v>
      </c>
      <c r="L14" s="16" t="n">
        <v>66279</v>
      </c>
      <c r="M14" s="16" t="n">
        <v>73911</v>
      </c>
      <c r="N14" s="17" t="n">
        <v>0.0495099678072338</v>
      </c>
    </row>
    <row r="15" customFormat="false" ht="52" hidden="false" customHeight="true" outlineLevel="0" collapsed="false">
      <c r="A15" s="13" t="s">
        <v>50</v>
      </c>
      <c r="B15" s="14" t="s">
        <v>51</v>
      </c>
      <c r="C15" s="13" t="s">
        <v>25</v>
      </c>
      <c r="D15" s="13" t="s">
        <v>52</v>
      </c>
      <c r="E15" s="15" t="s">
        <v>27</v>
      </c>
      <c r="F15" s="14" t="n">
        <v>3000</v>
      </c>
      <c r="G15" s="16" t="n">
        <v>5.82</v>
      </c>
      <c r="H15" s="16" t="n">
        <v>4.74</v>
      </c>
      <c r="I15" s="16" t="n">
        <v>2.38</v>
      </c>
      <c r="J15" s="16" t="n">
        <v>7.12</v>
      </c>
      <c r="K15" s="16" t="n">
        <v>14220</v>
      </c>
      <c r="L15" s="16" t="n">
        <v>7140</v>
      </c>
      <c r="M15" s="16" t="n">
        <v>21360</v>
      </c>
      <c r="N15" s="17" t="n">
        <v>0.0143081938055569</v>
      </c>
    </row>
    <row r="16" customFormat="false" ht="18" hidden="false" customHeight="false" outlineLevel="0" collapsed="false">
      <c r="A16" s="18"/>
      <c r="B16" s="18"/>
      <c r="C16" s="18"/>
      <c r="D16" s="18"/>
      <c r="E16" s="18"/>
      <c r="F16" s="18"/>
      <c r="G16" s="18"/>
      <c r="H16" s="18"/>
      <c r="I16" s="18"/>
      <c r="J16" s="18" t="s">
        <v>53</v>
      </c>
      <c r="K16" s="18" t="s">
        <v>54</v>
      </c>
      <c r="L16" s="18" t="s">
        <v>55</v>
      </c>
      <c r="M16" s="18" t="s">
        <v>56</v>
      </c>
      <c r="N16" s="18"/>
    </row>
    <row r="17" customFormat="false" ht="18" hidden="false" customHeight="false" outlineLevel="0" collapsed="false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customFormat="false" ht="18" hidden="false" customHeight="true" outlineLevel="0" collapsed="false">
      <c r="A18" s="20"/>
      <c r="B18" s="20"/>
      <c r="C18" s="20"/>
      <c r="D18" s="21"/>
      <c r="E18" s="18"/>
      <c r="F18" s="18"/>
      <c r="G18" s="18"/>
      <c r="H18" s="18"/>
      <c r="I18" s="18"/>
      <c r="J18" s="4" t="s">
        <v>57</v>
      </c>
      <c r="K18" s="4"/>
      <c r="L18" s="22" t="n">
        <v>1220102.95</v>
      </c>
      <c r="M18" s="22"/>
      <c r="N18" s="22"/>
    </row>
    <row r="19" customFormat="false" ht="18" hidden="false" customHeight="true" outlineLevel="0" collapsed="false">
      <c r="A19" s="20"/>
      <c r="B19" s="20"/>
      <c r="C19" s="20"/>
      <c r="D19" s="21"/>
      <c r="E19" s="18"/>
      <c r="F19" s="18"/>
      <c r="G19" s="18"/>
      <c r="H19" s="18"/>
      <c r="I19" s="18"/>
      <c r="J19" s="4" t="s">
        <v>58</v>
      </c>
      <c r="K19" s="4"/>
      <c r="L19" s="22" t="n">
        <v>272747.95</v>
      </c>
      <c r="M19" s="22"/>
      <c r="N19" s="22"/>
    </row>
    <row r="20" customFormat="false" ht="18" hidden="false" customHeight="true" outlineLevel="0" collapsed="false">
      <c r="A20" s="20"/>
      <c r="B20" s="20"/>
      <c r="C20" s="20"/>
      <c r="D20" s="21"/>
      <c r="E20" s="18"/>
      <c r="F20" s="18"/>
      <c r="G20" s="18"/>
      <c r="H20" s="18"/>
      <c r="I20" s="18"/>
      <c r="J20" s="4" t="s">
        <v>59</v>
      </c>
      <c r="K20" s="4"/>
      <c r="L20" s="22" t="n">
        <v>1492850.9</v>
      </c>
      <c r="M20" s="22"/>
      <c r="N20" s="22"/>
    </row>
    <row r="21" customFormat="false" ht="60" hidden="false" customHeight="true" outlineLevel="0" collapsed="false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customFormat="false" ht="70" hidden="false" customHeight="true" outlineLevel="0" collapsed="false">
      <c r="A22" s="24" t="s">
        <v>60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  <row r="23" customFormat="false" ht="12.8" hidden="false" customHeight="false" outlineLevel="0" collapsed="false"/>
    <row r="24" customFormat="false" ht="12.8" hidden="false" customHeight="false" outlineLevel="0" collapsed="false">
      <c r="B24" s="25" t="s">
        <v>61</v>
      </c>
      <c r="C24" s="25"/>
      <c r="D24" s="25"/>
      <c r="E24" s="25"/>
      <c r="F24" s="25"/>
    </row>
    <row r="25" customFormat="false" ht="12.8" hidden="false" customHeight="false" outlineLevel="0" collapsed="false">
      <c r="B25" s="25"/>
      <c r="C25" s="25"/>
      <c r="D25" s="25"/>
      <c r="E25" s="25"/>
      <c r="F25" s="25"/>
    </row>
    <row r="26" customFormat="false" ht="12.8" hidden="false" customHeight="false" outlineLevel="0" collapsed="false">
      <c r="B26" s="26" t="s">
        <v>62</v>
      </c>
      <c r="C26" s="27"/>
      <c r="D26" s="28" t="s">
        <v>63</v>
      </c>
      <c r="E26" s="29" t="s">
        <v>64</v>
      </c>
      <c r="F26" s="30" t="s">
        <v>65</v>
      </c>
    </row>
    <row r="27" customFormat="false" ht="37.3" hidden="false" customHeight="false" outlineLevel="0" collapsed="false">
      <c r="B27" s="26"/>
      <c r="C27" s="26"/>
      <c r="D27" s="26"/>
      <c r="E27" s="29" t="s">
        <v>66</v>
      </c>
      <c r="F27" s="31" t="n">
        <f aca="false">SUM(F28:F31)</f>
        <v>0.073</v>
      </c>
    </row>
    <row r="28" customFormat="false" ht="12.8" hidden="false" customHeight="true" outlineLevel="0" collapsed="false">
      <c r="B28" s="32" t="n">
        <v>1</v>
      </c>
      <c r="C28" s="33" t="s">
        <v>67</v>
      </c>
      <c r="D28" s="33"/>
      <c r="E28" s="34" t="s">
        <v>68</v>
      </c>
      <c r="F28" s="35" t="n">
        <v>0.04</v>
      </c>
    </row>
    <row r="29" customFormat="false" ht="12.8" hidden="false" customHeight="true" outlineLevel="0" collapsed="false">
      <c r="B29" s="32" t="n">
        <v>2</v>
      </c>
      <c r="C29" s="33" t="s">
        <v>69</v>
      </c>
      <c r="D29" s="33"/>
      <c r="E29" s="34" t="s">
        <v>70</v>
      </c>
      <c r="F29" s="35" t="n">
        <v>0.008</v>
      </c>
    </row>
    <row r="30" customFormat="false" ht="12.8" hidden="false" customHeight="true" outlineLevel="0" collapsed="false">
      <c r="B30" s="32" t="n">
        <v>2</v>
      </c>
      <c r="C30" s="33" t="s">
        <v>71</v>
      </c>
      <c r="D30" s="33"/>
      <c r="E30" s="34" t="s">
        <v>72</v>
      </c>
      <c r="F30" s="35" t="n">
        <v>0.0127</v>
      </c>
    </row>
    <row r="31" customFormat="false" ht="12.8" hidden="false" customHeight="true" outlineLevel="0" collapsed="false">
      <c r="B31" s="32" t="n">
        <v>3</v>
      </c>
      <c r="C31" s="33" t="s">
        <v>73</v>
      </c>
      <c r="D31" s="33"/>
      <c r="E31" s="34" t="s">
        <v>74</v>
      </c>
      <c r="F31" s="35" t="n">
        <v>0.0123</v>
      </c>
    </row>
    <row r="32" customFormat="false" ht="12.8" hidden="false" customHeight="false" outlineLevel="0" collapsed="false">
      <c r="B32" s="26"/>
      <c r="C32" s="26"/>
      <c r="D32" s="26"/>
      <c r="E32" s="29" t="s">
        <v>75</v>
      </c>
      <c r="F32" s="31" t="n">
        <f aca="false">F33</f>
        <v>0.074</v>
      </c>
    </row>
    <row r="33" customFormat="false" ht="12.8" hidden="false" customHeight="true" outlineLevel="0" collapsed="false">
      <c r="B33" s="32" t="n">
        <v>5</v>
      </c>
      <c r="C33" s="33" t="s">
        <v>76</v>
      </c>
      <c r="D33" s="33"/>
      <c r="E33" s="34" t="s">
        <v>77</v>
      </c>
      <c r="F33" s="35" t="n">
        <v>0.074</v>
      </c>
    </row>
    <row r="34" customFormat="false" ht="19.4" hidden="false" customHeight="false" outlineLevel="0" collapsed="false">
      <c r="B34" s="26"/>
      <c r="C34" s="26"/>
      <c r="D34" s="26"/>
      <c r="E34" s="36" t="s">
        <v>78</v>
      </c>
      <c r="F34" s="31" t="n">
        <f aca="false">SUM(F35:F38)</f>
        <v>0.0575</v>
      </c>
    </row>
    <row r="35" customFormat="false" ht="12.8" hidden="false" customHeight="true" outlineLevel="0" collapsed="false">
      <c r="B35" s="32" t="n">
        <v>6</v>
      </c>
      <c r="C35" s="33" t="s">
        <v>79</v>
      </c>
      <c r="D35" s="33"/>
      <c r="E35" s="37" t="s">
        <v>80</v>
      </c>
      <c r="F35" s="35" t="n">
        <v>0.03</v>
      </c>
    </row>
    <row r="36" customFormat="false" ht="12.8" hidden="false" customHeight="true" outlineLevel="0" collapsed="false">
      <c r="B36" s="32" t="n">
        <v>7</v>
      </c>
      <c r="C36" s="33" t="s">
        <v>81</v>
      </c>
      <c r="D36" s="33"/>
      <c r="E36" s="37"/>
      <c r="F36" s="35" t="n">
        <v>0.0065</v>
      </c>
    </row>
    <row r="37" customFormat="false" ht="12.8" hidden="false" customHeight="true" outlineLevel="0" collapsed="false">
      <c r="B37" s="32" t="n">
        <v>8</v>
      </c>
      <c r="C37" s="33" t="s">
        <v>82</v>
      </c>
      <c r="D37" s="33"/>
      <c r="E37" s="37"/>
      <c r="F37" s="35" t="n">
        <f aca="false">3.5%*0.6</f>
        <v>0.021</v>
      </c>
    </row>
    <row r="38" customFormat="false" ht="12.8" hidden="false" customHeight="true" outlineLevel="0" collapsed="false">
      <c r="B38" s="32" t="n">
        <v>9</v>
      </c>
      <c r="C38" s="33" t="s">
        <v>83</v>
      </c>
      <c r="D38" s="33"/>
      <c r="E38" s="37"/>
      <c r="F38" s="35" t="n">
        <v>0</v>
      </c>
    </row>
    <row r="39" customFormat="false" ht="12.8" hidden="false" customHeight="true" outlineLevel="0" collapsed="false">
      <c r="B39" s="38" t="s">
        <v>84</v>
      </c>
      <c r="C39" s="38"/>
      <c r="D39" s="38"/>
      <c r="E39" s="39"/>
      <c r="F39" s="40" t="n">
        <f aca="false">(((1+F28+F29+F30)*(1+F31)*(1+F33))/(1-F35-F36-F37-F38))-1</f>
        <v>0.223558471236074</v>
      </c>
    </row>
    <row r="40" customFormat="false" ht="12.8" hidden="false" customHeight="true" outlineLevel="0" collapsed="false">
      <c r="B40" s="41" t="s">
        <v>85</v>
      </c>
      <c r="C40" s="41"/>
      <c r="D40" s="41"/>
      <c r="E40" s="41"/>
      <c r="F40" s="42"/>
    </row>
    <row r="41" customFormat="false" ht="15" hidden="false" customHeight="false" outlineLevel="0" collapsed="false">
      <c r="B41" s="43"/>
      <c r="C41" s="43"/>
      <c r="D41" s="43"/>
      <c r="E41" s="43"/>
      <c r="F41" s="43"/>
    </row>
    <row r="42" customFormat="false" ht="12.8" hidden="false" customHeight="true" outlineLevel="0" collapsed="false">
      <c r="B42" s="44" t="s">
        <v>86</v>
      </c>
      <c r="C42" s="44"/>
      <c r="D42" s="44"/>
      <c r="E42" s="44"/>
      <c r="F42" s="44"/>
    </row>
    <row r="43" customFormat="false" ht="12.8" hidden="false" customHeight="false" outlineLevel="0" collapsed="false">
      <c r="B43" s="44"/>
      <c r="C43" s="44"/>
      <c r="D43" s="44"/>
      <c r="E43" s="44"/>
      <c r="F43" s="44"/>
    </row>
    <row r="44" customFormat="false" ht="12.8" hidden="false" customHeight="false" outlineLevel="0" collapsed="false">
      <c r="B44" s="44"/>
      <c r="C44" s="44"/>
      <c r="D44" s="44"/>
      <c r="E44" s="44"/>
      <c r="F44" s="44"/>
    </row>
  </sheetData>
  <mergeCells count="44">
    <mergeCell ref="E1:G1"/>
    <mergeCell ref="H1:J1"/>
    <mergeCell ref="K1:N1"/>
    <mergeCell ref="E2:G2"/>
    <mergeCell ref="H2:J2"/>
    <mergeCell ref="K2:N2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A18:C18"/>
    <mergeCell ref="J18:K18"/>
    <mergeCell ref="L18:N18"/>
    <mergeCell ref="A19:C19"/>
    <mergeCell ref="J19:K19"/>
    <mergeCell ref="L19:N19"/>
    <mergeCell ref="A20:C20"/>
    <mergeCell ref="J20:K20"/>
    <mergeCell ref="L20:N20"/>
    <mergeCell ref="A22:N22"/>
    <mergeCell ref="B24:F25"/>
    <mergeCell ref="B27:D27"/>
    <mergeCell ref="C28:D28"/>
    <mergeCell ref="C29:D29"/>
    <mergeCell ref="C30:D30"/>
    <mergeCell ref="C31:D31"/>
    <mergeCell ref="B32:D32"/>
    <mergeCell ref="C33:D33"/>
    <mergeCell ref="B34:D34"/>
    <mergeCell ref="C35:D35"/>
    <mergeCell ref="E35:E38"/>
    <mergeCell ref="C36:D36"/>
    <mergeCell ref="C37:D37"/>
    <mergeCell ref="C38:D38"/>
    <mergeCell ref="B39:D39"/>
    <mergeCell ref="B40:E40"/>
    <mergeCell ref="B42:F44"/>
  </mergeCells>
  <printOptions headings="false" gridLines="false" gridLinesSet="true" horizontalCentered="false" verticalCentered="false"/>
  <pageMargins left="0.5" right="0.5" top="1" bottom="1" header="0.5" footer="0.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&amp;L&amp;11 &amp;C&amp;11UFSM
CNPJ: 95.591.764/0001-05</oddHeader>
    <oddFooter>&amp;L&amp;11 &amp;C&amp;11Avenida Roraima Cidade Universitária - Camobi - Santa Maria / RS
(55) 3220-8341 / paulo.castro@ufsm.br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LibreOffice/6.4.0.3$Windows_X86_64 LibreOffice_project/b0a288ab3d2d4774cb44b62f04d5d28733ac6df8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2025-06-10T10:29:07Z</dcterms:created>
  <dc:creator>axlsx</dc:creator>
  <dc:description/>
  <dc:language>pt-BR</dc:language>
  <cp:lastModifiedBy/>
  <dcterms:modified xsi:type="dcterms:W3CDTF">2025-06-11T08:44:39Z</dcterms:modified>
  <cp:revision>1</cp:revision>
  <dc:subject/>
  <dc:title/>
</cp:coreProperties>
</file>